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,_,_Galv\###_Cenik\"/>
    </mc:Choice>
  </mc:AlternateContent>
  <xr:revisionPtr revIDLastSave="0" documentId="13_ncr:1_{DD4D8DE7-EDBA-4446-99FA-244611B3B3C9}" xr6:coauthVersionLast="47" xr6:coauthVersionMax="47" xr10:uidLastSave="{00000000-0000-0000-0000-000000000000}"/>
  <bookViews>
    <workbookView xWindow="-120" yWindow="-120" windowWidth="28110" windowHeight="16440" xr2:uid="{38F27CDC-82E1-4C31-A36C-3C241427EE91}"/>
  </bookViews>
  <sheets>
    <sheet name="Galvanov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5" i="1" s="1"/>
  <c r="G47" i="1"/>
  <c r="G40" i="1"/>
  <c r="G53" i="1"/>
  <c r="G56" i="1" s="1"/>
  <c r="G22" i="1"/>
  <c r="G25" i="1"/>
  <c r="G29" i="1"/>
  <c r="G30" i="1" s="1"/>
  <c r="G33" i="1" s="1"/>
  <c r="G35" i="1"/>
  <c r="G36" i="1" s="1"/>
  <c r="G48" i="1"/>
  <c r="G51" i="1" s="1"/>
  <c r="G38" i="1" l="1"/>
</calcChain>
</file>

<file path=xl/sharedStrings.xml><?xml version="1.0" encoding="utf-8"?>
<sst xmlns="http://schemas.openxmlformats.org/spreadsheetml/2006/main" count="69" uniqueCount="47">
  <si>
    <t>Maximální kapacity:</t>
  </si>
  <si>
    <t>Nikl 1 tuna/týden</t>
  </si>
  <si>
    <t>Cín 1 tuna/týden</t>
  </si>
  <si>
    <t>Zinek – buben 3 tuny/týden</t>
  </si>
  <si>
    <t>ZnCr modrý</t>
  </si>
  <si>
    <t>Ni</t>
  </si>
  <si>
    <t xml:space="preserve">ZnCr žlutý (bez Cr6+) </t>
  </si>
  <si>
    <t xml:space="preserve">Sn </t>
  </si>
  <si>
    <t>Kalkulačky:</t>
  </si>
  <si>
    <t xml:space="preserve">Hromadná </t>
  </si>
  <si>
    <t>Uvedené ceny jsou bez DPH a jsou uváděny pro tloušťku pokovení 5 ÷ 12 μm.</t>
  </si>
  <si>
    <t>Závěsová</t>
  </si>
  <si>
    <t xml:space="preserve">Hromadná 
povrchová úprava </t>
  </si>
  <si>
    <t>Závěsová 
povrchová úprava</t>
  </si>
  <si>
    <t>Cena celkem</t>
  </si>
  <si>
    <t>Základní ceny bez DPH</t>
  </si>
  <si>
    <r>
      <t xml:space="preserve">Rozměr </t>
    </r>
    <r>
      <rPr>
        <b/>
        <sz val="12"/>
        <color theme="1"/>
        <rFont val="Tw Cen MT"/>
        <family val="2"/>
        <charset val="238"/>
      </rPr>
      <t>a</t>
    </r>
    <r>
      <rPr>
        <sz val="12"/>
        <color theme="1"/>
        <rFont val="Tw Cen MT"/>
        <family val="2"/>
        <charset val="238"/>
      </rPr>
      <t xml:space="preserve"> [mm]</t>
    </r>
  </si>
  <si>
    <r>
      <t xml:space="preserve">Rozměr </t>
    </r>
    <r>
      <rPr>
        <b/>
        <sz val="12"/>
        <color theme="1"/>
        <rFont val="Tw Cen MT"/>
        <family val="2"/>
        <charset val="238"/>
      </rPr>
      <t>b</t>
    </r>
    <r>
      <rPr>
        <sz val="12"/>
        <color theme="1"/>
        <rFont val="Tw Cen MT"/>
        <family val="2"/>
        <charset val="238"/>
      </rPr>
      <t xml:space="preserve"> [mm]</t>
    </r>
  </si>
  <si>
    <r>
      <t xml:space="preserve">Rozměr </t>
    </r>
    <r>
      <rPr>
        <b/>
        <sz val="12"/>
        <color theme="1"/>
        <rFont val="Tw Cen MT"/>
        <family val="2"/>
        <charset val="238"/>
      </rPr>
      <t>c</t>
    </r>
    <r>
      <rPr>
        <sz val="12"/>
        <color theme="1"/>
        <rFont val="Tw Cen MT"/>
        <family val="2"/>
        <charset val="238"/>
      </rPr>
      <t xml:space="preserve"> [mm]</t>
    </r>
  </si>
  <si>
    <t>Množství [ks]</t>
  </si>
  <si>
    <t>Typ p.ú.</t>
  </si>
  <si>
    <t>Cena [1ks]</t>
  </si>
  <si>
    <r>
      <t xml:space="preserve">Průměr </t>
    </r>
    <r>
      <rPr>
        <b/>
        <sz val="12"/>
        <color theme="1"/>
        <rFont val="Tw Cen MT"/>
        <family val="2"/>
        <charset val="238"/>
      </rPr>
      <t>d</t>
    </r>
    <r>
      <rPr>
        <sz val="12"/>
        <color theme="1"/>
        <rFont val="Tw Cen MT"/>
        <family val="2"/>
        <charset val="238"/>
      </rPr>
      <t xml:space="preserve"> [mm]</t>
    </r>
  </si>
  <si>
    <r>
      <t xml:space="preserve">Výška </t>
    </r>
    <r>
      <rPr>
        <b/>
        <sz val="12"/>
        <color theme="1"/>
        <rFont val="Tw Cen MT"/>
        <family val="2"/>
        <charset val="238"/>
      </rPr>
      <t>v</t>
    </r>
    <r>
      <rPr>
        <sz val="12"/>
        <color theme="1"/>
        <rFont val="Tw Cen MT"/>
        <family val="2"/>
        <charset val="238"/>
      </rPr>
      <t xml:space="preserve"> [mm]</t>
    </r>
  </si>
  <si>
    <r>
      <t xml:space="preserve">Průměr vnější </t>
    </r>
    <r>
      <rPr>
        <b/>
        <sz val="12"/>
        <color theme="1"/>
        <rFont val="Tw Cen MT"/>
        <family val="2"/>
        <charset val="238"/>
      </rPr>
      <t>d</t>
    </r>
    <r>
      <rPr>
        <sz val="12"/>
        <color theme="1"/>
        <rFont val="Tw Cen MT"/>
        <family val="2"/>
        <charset val="238"/>
      </rPr>
      <t xml:space="preserve"> [mm]</t>
    </r>
  </si>
  <si>
    <r>
      <t xml:space="preserve">Průměr vnitřní </t>
    </r>
    <r>
      <rPr>
        <b/>
        <sz val="12"/>
        <color theme="1"/>
        <rFont val="Tw Cen MT"/>
        <family val="2"/>
        <charset val="238"/>
      </rPr>
      <t>d1</t>
    </r>
    <r>
      <rPr>
        <sz val="12"/>
        <color theme="1"/>
        <rFont val="Tw Cen MT"/>
        <family val="2"/>
        <charset val="238"/>
      </rPr>
      <t xml:space="preserve"> [mm]</t>
    </r>
  </si>
  <si>
    <t>Dutý válec</t>
  </si>
  <si>
    <t>Válec</t>
  </si>
  <si>
    <t>Kvádr</t>
  </si>
  <si>
    <t>Hmotnost [kg]</t>
  </si>
  <si>
    <t>Počet bubnů</t>
  </si>
  <si>
    <t>Vlastní tvar</t>
  </si>
  <si>
    <t>Povrch [mm2]</t>
  </si>
  <si>
    <t>Ceník - Galvanovna</t>
  </si>
  <si>
    <t>Zinek – závěs 150 m2/týden</t>
  </si>
  <si>
    <t>Povrch dílu [1ks]</t>
  </si>
  <si>
    <t>Maximální kapacita bubnu 50kg</t>
  </si>
  <si>
    <t>Maximální velikost dílu do bubnu 150mm a 0,2kg</t>
  </si>
  <si>
    <r>
      <t xml:space="preserve">Výška </t>
    </r>
    <r>
      <rPr>
        <b/>
        <sz val="12"/>
        <color theme="1"/>
        <rFont val="Tw Cen MT"/>
        <family val="2"/>
        <charset val="238"/>
      </rPr>
      <t>a</t>
    </r>
    <r>
      <rPr>
        <sz val="12"/>
        <color theme="1"/>
        <rFont val="Tw Cen MT"/>
        <family val="2"/>
        <charset val="238"/>
      </rPr>
      <t xml:space="preserve"> [mm]</t>
    </r>
  </si>
  <si>
    <r>
      <t xml:space="preserve">Šířka </t>
    </r>
    <r>
      <rPr>
        <b/>
        <sz val="12"/>
        <color theme="1"/>
        <rFont val="Tw Cen MT"/>
        <family val="2"/>
        <charset val="238"/>
      </rPr>
      <t>b</t>
    </r>
    <r>
      <rPr>
        <sz val="12"/>
        <color theme="1"/>
        <rFont val="Tw Cen MT"/>
        <family val="2"/>
        <charset val="238"/>
      </rPr>
      <t xml:space="preserve"> [mm]</t>
    </r>
  </si>
  <si>
    <r>
      <t xml:space="preserve">Tloušťka </t>
    </r>
    <r>
      <rPr>
        <b/>
        <sz val="12"/>
        <color theme="1"/>
        <rFont val="Tw Cen MT"/>
        <family val="2"/>
        <charset val="238"/>
      </rPr>
      <t>t</t>
    </r>
    <r>
      <rPr>
        <sz val="12"/>
        <color theme="1"/>
        <rFont val="Tw Cen MT"/>
        <family val="2"/>
        <charset val="238"/>
      </rPr>
      <t xml:space="preserve"> [mm]</t>
    </r>
  </si>
  <si>
    <r>
      <t xml:space="preserve">Délka </t>
    </r>
    <r>
      <rPr>
        <b/>
        <sz val="12"/>
        <color theme="1"/>
        <rFont val="Tw Cen MT"/>
        <family val="2"/>
        <charset val="238"/>
      </rPr>
      <t>l</t>
    </r>
    <r>
      <rPr>
        <sz val="12"/>
        <color theme="1"/>
        <rFont val="Tw Cen MT"/>
        <family val="2"/>
        <charset val="238"/>
      </rPr>
      <t xml:space="preserve"> [mm]</t>
    </r>
  </si>
  <si>
    <t>Úhelník</t>
  </si>
  <si>
    <t>pozn. Tloušťka materiálu je zanedbávána</t>
  </si>
  <si>
    <t xml:space="preserve">Typ 
povrchové úpravy </t>
  </si>
  <si>
    <t>Maximální rozměr pro pokovení na závěsu 1000 x 600 x 200 mm</t>
  </si>
  <si>
    <t>Platnost ceníku od 1.1.2023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</si>
</sst>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0&quot; Kč/kg&quot;"/>
    <numFmt numFmtId="165" formatCode="#,##0.00&quot; dm2&quot;"/>
    <numFmt numFmtId="166" formatCode="#,##0.00\ &quot;Kč&quot;"/>
    <numFmt numFmtId="167" formatCode="0.0&quot; Kč/dm2&quot;"/>
  </numFmts>
  <fonts count="11" x14ac:knownFonts="1">
    <font>
      <sz val="12"/>
      <color theme="1"/>
      <name val="Tw Cen MT"/>
      <family val="2"/>
      <charset val="238"/>
    </font>
    <font>
      <sz val="12"/>
      <color theme="1"/>
      <name val="Tw Cen MT"/>
      <family val="2"/>
      <charset val="238"/>
    </font>
    <font>
      <b/>
      <sz val="12"/>
      <color theme="1"/>
      <name val="Tw Cen MT"/>
      <family val="2"/>
      <charset val="238"/>
    </font>
    <font>
      <b/>
      <sz val="12"/>
      <name val="Tw Cen MT"/>
      <family val="2"/>
      <charset val="238"/>
    </font>
    <font>
      <b/>
      <sz val="14"/>
      <color theme="1"/>
      <name val="Tw Cen MT"/>
      <family val="2"/>
      <charset val="238"/>
    </font>
    <font>
      <sz val="14"/>
      <color theme="1"/>
      <name val="Tw Cen MT"/>
      <family val="2"/>
      <charset val="238"/>
    </font>
    <font>
      <i/>
      <sz val="12"/>
      <color theme="1"/>
      <name val="Tw Cen MT"/>
      <family val="2"/>
      <charset val="238"/>
    </font>
    <font>
      <sz val="12"/>
      <color rgb="FFC00000"/>
      <name val="Tw Cen MT"/>
      <family val="2"/>
      <charset val="238"/>
    </font>
    <font>
      <b/>
      <sz val="26"/>
      <color theme="1"/>
      <name val="Tw Cen MT"/>
      <family val="2"/>
      <charset val="238"/>
    </font>
    <font>
      <sz val="11"/>
      <color theme="1"/>
      <name val="Tw Cen MT"/>
      <family val="2"/>
      <charset val="238"/>
    </font>
    <font>
      <b/>
      <i/>
      <sz val="10"/>
      <color theme="1"/>
      <name val="Tw Cen M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Protection="1">
      <protection hidden="1"/>
    </xf>
    <xf numFmtId="0" fontId="0" fillId="0" borderId="3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7" xfId="0" applyBorder="1" applyProtection="1">
      <protection hidden="1"/>
    </xf>
    <xf numFmtId="0" fontId="0" fillId="2" borderId="18" xfId="0" applyFill="1" applyBorder="1" applyAlignment="1" applyProtection="1">
      <alignment horizontal="center"/>
      <protection locked="0" hidden="1"/>
    </xf>
    <xf numFmtId="0" fontId="0" fillId="0" borderId="19" xfId="0" applyBorder="1" applyProtection="1">
      <protection hidden="1"/>
    </xf>
    <xf numFmtId="0" fontId="0" fillId="2" borderId="20" xfId="0" applyFill="1" applyBorder="1" applyAlignment="1" applyProtection="1">
      <alignment horizontal="center"/>
      <protection locked="0" hidden="1"/>
    </xf>
    <xf numFmtId="0" fontId="0" fillId="0" borderId="21" xfId="0" applyBorder="1" applyProtection="1">
      <protection hidden="1"/>
    </xf>
    <xf numFmtId="0" fontId="0" fillId="2" borderId="22" xfId="0" applyFill="1" applyBorder="1" applyAlignment="1" applyProtection="1">
      <alignment horizontal="center"/>
      <protection locked="0" hidden="1"/>
    </xf>
    <xf numFmtId="0" fontId="0" fillId="2" borderId="22" xfId="0" applyFill="1" applyBorder="1" applyProtection="1">
      <protection locked="0" hidden="1"/>
    </xf>
    <xf numFmtId="0" fontId="0" fillId="2" borderId="18" xfId="0" applyFill="1" applyBorder="1" applyProtection="1">
      <protection locked="0" hidden="1"/>
    </xf>
    <xf numFmtId="0" fontId="0" fillId="2" borderId="20" xfId="0" applyFill="1" applyBorder="1" applyProtection="1">
      <protection locked="0" hidden="1"/>
    </xf>
    <xf numFmtId="0" fontId="0" fillId="0" borderId="0" xfId="0" applyAlignment="1" applyProtection="1">
      <alignment horizontal="left" indent="1"/>
      <protection hidden="1"/>
    </xf>
    <xf numFmtId="0" fontId="3" fillId="3" borderId="17" xfId="0" applyFont="1" applyFill="1" applyBorder="1" applyAlignment="1" applyProtection="1">
      <alignment horizontal="left" indent="1"/>
      <protection hidden="1"/>
    </xf>
    <xf numFmtId="165" fontId="3" fillId="3" borderId="18" xfId="0" applyNumberFormat="1" applyFont="1" applyFill="1" applyBorder="1" applyProtection="1">
      <protection hidden="1"/>
    </xf>
    <xf numFmtId="0" fontId="3" fillId="3" borderId="19" xfId="0" applyFont="1" applyFill="1" applyBorder="1" applyAlignment="1" applyProtection="1">
      <alignment horizontal="left" indent="1"/>
      <protection hidden="1"/>
    </xf>
    <xf numFmtId="0" fontId="3" fillId="3" borderId="20" xfId="0" applyFont="1" applyFill="1" applyBorder="1" applyProtection="1">
      <protection hidden="1"/>
    </xf>
    <xf numFmtId="0" fontId="3" fillId="3" borderId="21" xfId="0" applyFont="1" applyFill="1" applyBorder="1" applyAlignment="1" applyProtection="1">
      <alignment horizontal="left" indent="1"/>
      <protection hidden="1"/>
    </xf>
    <xf numFmtId="166" fontId="3" fillId="3" borderId="22" xfId="0" applyNumberFormat="1" applyFont="1" applyFill="1" applyBorder="1" applyProtection="1">
      <protection hidden="1"/>
    </xf>
    <xf numFmtId="166" fontId="3" fillId="3" borderId="20" xfId="0" applyNumberFormat="1" applyFont="1" applyFill="1" applyBorder="1" applyProtection="1">
      <protection hidden="1"/>
    </xf>
    <xf numFmtId="44" fontId="3" fillId="3" borderId="20" xfId="1" applyFont="1" applyFill="1" applyBorder="1" applyProtection="1">
      <protection hidden="1"/>
    </xf>
    <xf numFmtId="0" fontId="0" fillId="0" borderId="4" xfId="0" applyBorder="1" applyProtection="1">
      <protection hidden="1"/>
    </xf>
    <xf numFmtId="0" fontId="2" fillId="3" borderId="17" xfId="0" applyFont="1" applyFill="1" applyBorder="1" applyAlignment="1" applyProtection="1">
      <alignment horizontal="left" indent="1"/>
      <protection hidden="1"/>
    </xf>
    <xf numFmtId="0" fontId="2" fillId="3" borderId="18" xfId="0" applyFont="1" applyFill="1" applyBorder="1" applyProtection="1">
      <protection hidden="1"/>
    </xf>
    <xf numFmtId="0" fontId="0" fillId="3" borderId="19" xfId="0" applyFill="1" applyBorder="1" applyAlignment="1" applyProtection="1">
      <alignment horizontal="left" indent="1"/>
      <protection hidden="1"/>
    </xf>
    <xf numFmtId="0" fontId="0" fillId="3" borderId="20" xfId="0" applyFill="1" applyBorder="1" applyProtection="1">
      <protection hidden="1"/>
    </xf>
    <xf numFmtId="0" fontId="2" fillId="3" borderId="21" xfId="0" applyFont="1" applyFill="1" applyBorder="1" applyAlignment="1" applyProtection="1">
      <alignment horizontal="left" indent="1"/>
      <protection hidden="1"/>
    </xf>
    <xf numFmtId="164" fontId="0" fillId="0" borderId="11" xfId="0" applyNumberFormat="1" applyBorder="1" applyProtection="1">
      <protection hidden="1"/>
    </xf>
    <xf numFmtId="164" fontId="0" fillId="0" borderId="12" xfId="0" applyNumberFormat="1" applyBorder="1" applyProtection="1">
      <protection hidden="1"/>
    </xf>
    <xf numFmtId="164" fontId="0" fillId="0" borderId="13" xfId="0" applyNumberFormat="1" applyBorder="1" applyProtection="1">
      <protection hidden="1"/>
    </xf>
    <xf numFmtId="0" fontId="0" fillId="0" borderId="3" xfId="0" applyBorder="1" applyAlignment="1" applyProtection="1">
      <alignment horizontal="left" indent="1"/>
      <protection hidden="1"/>
    </xf>
    <xf numFmtId="0" fontId="0" fillId="0" borderId="0" xfId="0" applyBorder="1" applyAlignment="1" applyProtection="1">
      <alignment horizontal="left" indent="1"/>
      <protection hidden="1"/>
    </xf>
    <xf numFmtId="0" fontId="0" fillId="0" borderId="8" xfId="0" applyBorder="1" applyAlignment="1" applyProtection="1">
      <alignment horizontal="left" indent="1"/>
      <protection hidden="1"/>
    </xf>
    <xf numFmtId="0" fontId="0" fillId="0" borderId="9" xfId="0" applyBorder="1" applyProtection="1">
      <protection hidden="1"/>
    </xf>
    <xf numFmtId="0" fontId="0" fillId="4" borderId="10" xfId="0" applyFill="1" applyBorder="1" applyProtection="1">
      <protection hidden="1"/>
    </xf>
    <xf numFmtId="0" fontId="0" fillId="4" borderId="10" xfId="0" applyFill="1" applyBorder="1" applyAlignment="1" applyProtection="1">
      <alignment horizontal="left" indent="1"/>
      <protection hidden="1"/>
    </xf>
    <xf numFmtId="0" fontId="0" fillId="4" borderId="23" xfId="0" applyFill="1" applyBorder="1" applyProtection="1">
      <protection hidden="1"/>
    </xf>
    <xf numFmtId="0" fontId="4" fillId="4" borderId="24" xfId="0" applyFont="1" applyFill="1" applyBorder="1" applyProtection="1">
      <protection hidden="1"/>
    </xf>
    <xf numFmtId="0" fontId="0" fillId="4" borderId="0" xfId="0" applyFill="1" applyProtection="1">
      <protection hidden="1"/>
    </xf>
    <xf numFmtId="0" fontId="5" fillId="4" borderId="10" xfId="0" applyFont="1" applyFill="1" applyBorder="1" applyProtection="1">
      <protection hidden="1"/>
    </xf>
    <xf numFmtId="0" fontId="5" fillId="4" borderId="10" xfId="0" applyFont="1" applyFill="1" applyBorder="1" applyAlignment="1" applyProtection="1">
      <alignment horizontal="left" indent="1"/>
      <protection hidden="1"/>
    </xf>
    <xf numFmtId="0" fontId="5" fillId="4" borderId="23" xfId="0" applyFont="1" applyFill="1" applyBorder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left" indent="1"/>
      <protection hidden="1"/>
    </xf>
    <xf numFmtId="0" fontId="2" fillId="5" borderId="10" xfId="0" applyFont="1" applyFill="1" applyBorder="1" applyAlignment="1" applyProtection="1">
      <alignment wrapText="1"/>
      <protection hidden="1"/>
    </xf>
    <xf numFmtId="0" fontId="2" fillId="5" borderId="23" xfId="0" applyFont="1" applyFill="1" applyBorder="1" applyAlignment="1" applyProtection="1">
      <alignment wrapText="1"/>
      <protection hidden="1"/>
    </xf>
    <xf numFmtId="0" fontId="2" fillId="5" borderId="25" xfId="0" applyFont="1" applyFill="1" applyBorder="1" applyProtection="1">
      <protection hidden="1"/>
    </xf>
    <xf numFmtId="0" fontId="2" fillId="5" borderId="26" xfId="0" applyFont="1" applyFill="1" applyBorder="1" applyProtection="1">
      <protection hidden="1"/>
    </xf>
    <xf numFmtId="0" fontId="2" fillId="5" borderId="27" xfId="0" applyFont="1" applyFill="1" applyBorder="1" applyProtection="1">
      <protection hidden="1"/>
    </xf>
    <xf numFmtId="0" fontId="0" fillId="0" borderId="0" xfId="0" applyNumberFormat="1" applyAlignment="1" applyProtection="1">
      <alignment horizontal="left" indent="1"/>
      <protection hidden="1"/>
    </xf>
    <xf numFmtId="166" fontId="3" fillId="3" borderId="18" xfId="0" applyNumberFormat="1" applyFont="1" applyFill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3" borderId="28" xfId="0" applyFont="1" applyFill="1" applyBorder="1" applyAlignment="1" applyProtection="1">
      <alignment horizontal="left" indent="1"/>
      <protection hidden="1"/>
    </xf>
    <xf numFmtId="0" fontId="2" fillId="3" borderId="29" xfId="0" applyFont="1" applyFill="1" applyBorder="1" applyProtection="1">
      <protection hidden="1"/>
    </xf>
    <xf numFmtId="44" fontId="2" fillId="3" borderId="22" xfId="1" applyFont="1" applyFill="1" applyBorder="1" applyProtection="1">
      <protection hidden="1"/>
    </xf>
    <xf numFmtId="0" fontId="0" fillId="2" borderId="18" xfId="0" applyNumberFormat="1" applyFill="1" applyBorder="1" applyAlignment="1" applyProtection="1">
      <alignment horizontal="center"/>
      <protection locked="0" hidden="1"/>
    </xf>
    <xf numFmtId="0" fontId="0" fillId="2" borderId="20" xfId="0" applyNumberFormat="1" applyFill="1" applyBorder="1" applyAlignment="1" applyProtection="1">
      <alignment horizontal="center"/>
      <protection locked="0" hidden="1"/>
    </xf>
    <xf numFmtId="167" fontId="0" fillId="0" borderId="18" xfId="0" applyNumberFormat="1" applyBorder="1" applyProtection="1">
      <protection hidden="1"/>
    </xf>
    <xf numFmtId="167" fontId="0" fillId="0" borderId="20" xfId="0" applyNumberFormat="1" applyBorder="1" applyProtection="1">
      <protection hidden="1"/>
    </xf>
    <xf numFmtId="167" fontId="0" fillId="0" borderId="22" xfId="0" applyNumberFormat="1" applyBorder="1" applyProtection="1">
      <protection hidden="1"/>
    </xf>
    <xf numFmtId="0" fontId="2" fillId="5" borderId="1" xfId="0" applyFont="1" applyFill="1" applyBorder="1" applyAlignment="1" applyProtection="1">
      <alignment wrapText="1"/>
      <protection hidden="1"/>
    </xf>
    <xf numFmtId="0" fontId="9" fillId="0" borderId="15" xfId="0" applyFont="1" applyBorder="1" applyAlignment="1" applyProtection="1">
      <alignment horizontal="left" wrapText="1"/>
      <protection hidden="1"/>
    </xf>
    <xf numFmtId="0" fontId="9" fillId="0" borderId="16" xfId="0" applyFont="1" applyBorder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762000</xdr:colOff>
      <xdr:row>2</xdr:row>
      <xdr:rowOff>120966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BC0F28B3-1E84-4327-9BDA-D13758ACD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486025" cy="730566"/>
        </a:xfrm>
        <a:prstGeom prst="rect">
          <a:avLst/>
        </a:prstGeom>
      </xdr:spPr>
    </xdr:pic>
    <xdr:clientData/>
  </xdr:twoCellAnchor>
  <xdr:twoCellAnchor editAs="oneCell">
    <xdr:from>
      <xdr:col>1</xdr:col>
      <xdr:colOff>435705</xdr:colOff>
      <xdr:row>21</xdr:row>
      <xdr:rowOff>180975</xdr:rowOff>
    </xdr:from>
    <xdr:to>
      <xdr:col>1</xdr:col>
      <xdr:colOff>1495061</xdr:colOff>
      <xdr:row>24</xdr:row>
      <xdr:rowOff>185475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E7FD0AEC-0A07-4827-A33F-A19202D4EC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88" b="12020"/>
        <a:stretch/>
      </xdr:blipFill>
      <xdr:spPr>
        <a:xfrm>
          <a:off x="645255" y="4781550"/>
          <a:ext cx="1059356" cy="604575"/>
        </a:xfrm>
        <a:prstGeom prst="rect">
          <a:avLst/>
        </a:prstGeom>
      </xdr:spPr>
    </xdr:pic>
    <xdr:clientData/>
  </xdr:twoCellAnchor>
  <xdr:twoCellAnchor editAs="oneCell">
    <xdr:from>
      <xdr:col>5</xdr:col>
      <xdr:colOff>352725</xdr:colOff>
      <xdr:row>5</xdr:row>
      <xdr:rowOff>304800</xdr:rowOff>
    </xdr:from>
    <xdr:to>
      <xdr:col>7</xdr:col>
      <xdr:colOff>57979</xdr:colOff>
      <xdr:row>12</xdr:row>
      <xdr:rowOff>57149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61184353-7D7E-423C-B1E0-A0B7E890D1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15" b="13825"/>
        <a:stretch/>
      </xdr:blipFill>
      <xdr:spPr>
        <a:xfrm>
          <a:off x="5286675" y="1495425"/>
          <a:ext cx="2399999" cy="1371599"/>
        </a:xfrm>
        <a:prstGeom prst="rect">
          <a:avLst/>
        </a:prstGeom>
        <a:solidFill>
          <a:srgbClr val="0070C0"/>
        </a:solidFill>
        <a:ln w="28575">
          <a:solidFill>
            <a:schemeClr val="accent1"/>
          </a:solidFill>
        </a:ln>
      </xdr:spPr>
    </xdr:pic>
    <xdr:clientData/>
  </xdr:twoCellAnchor>
  <xdr:twoCellAnchor>
    <xdr:from>
      <xdr:col>4</xdr:col>
      <xdr:colOff>38101</xdr:colOff>
      <xdr:row>4</xdr:row>
      <xdr:rowOff>113889</xdr:rowOff>
    </xdr:from>
    <xdr:to>
      <xdr:col>6</xdr:col>
      <xdr:colOff>1066800</xdr:colOff>
      <xdr:row>7</xdr:row>
      <xdr:rowOff>66261</xdr:rowOff>
    </xdr:to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5BF27E6-5352-4B01-BE49-3D47CC3DA1C3}"/>
            </a:ext>
          </a:extLst>
        </xdr:cNvPr>
        <xdr:cNvSpPr txBox="1"/>
      </xdr:nvSpPr>
      <xdr:spPr>
        <a:xfrm>
          <a:off x="4692927" y="1182346"/>
          <a:ext cx="2610677" cy="68124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cs-CZ" sz="1200" b="1">
              <a:latin typeface="Tw Cen MT" panose="020B0602020104020603" pitchFamily="34" charset="-18"/>
            </a:rPr>
            <a:t>Zdeněk Ehrlich – vedoucí galvanovny</a:t>
          </a:r>
        </a:p>
        <a:p>
          <a:r>
            <a:rPr lang="cs-CZ" sz="1200">
              <a:latin typeface="Tw Cen MT" panose="020B0602020104020603" pitchFamily="34" charset="-18"/>
            </a:rPr>
            <a:t>Tel: 60</a:t>
          </a:r>
          <a:r>
            <a:rPr lang="cs-CZ" sz="1200">
              <a:solidFill>
                <a:schemeClr val="dk1"/>
              </a:solidFill>
              <a:effectLst/>
              <a:latin typeface="Tw Cen MT" panose="020B0602020104020603" pitchFamily="34" charset="-18"/>
              <a:ea typeface="+mn-ea"/>
              <a:cs typeface="+mn-cs"/>
            </a:rPr>
            <a:t>4 341 014</a:t>
          </a:r>
          <a:endParaRPr lang="cs-CZ" sz="1200">
            <a:latin typeface="Tw Cen MT" panose="020B0602020104020603" pitchFamily="34" charset="-18"/>
          </a:endParaRPr>
        </a:p>
        <a:p>
          <a:r>
            <a:rPr lang="cs-CZ" sz="1200">
              <a:latin typeface="Tw Cen MT" panose="020B0602020104020603" pitchFamily="34" charset="-18"/>
            </a:rPr>
            <a:t>email:galvanovna@elektrobecov.cz</a:t>
          </a:r>
        </a:p>
      </xdr:txBody>
    </xdr:sp>
    <xdr:clientData/>
  </xdr:twoCellAnchor>
  <xdr:twoCellAnchor>
    <xdr:from>
      <xdr:col>1</xdr:col>
      <xdr:colOff>705973</xdr:colOff>
      <xdr:row>28</xdr:row>
      <xdr:rowOff>179295</xdr:rowOff>
    </xdr:from>
    <xdr:to>
      <xdr:col>1</xdr:col>
      <xdr:colOff>1317973</xdr:colOff>
      <xdr:row>32</xdr:row>
      <xdr:rowOff>92471</xdr:rowOff>
    </xdr:to>
    <xdr:sp macro="" textlink="">
      <xdr:nvSpPr>
        <xdr:cNvPr id="2" name="Krychle 1">
          <a:extLst>
            <a:ext uri="{FF2B5EF4-FFF2-40B4-BE49-F238E27FC236}">
              <a16:creationId xmlns:a16="http://schemas.microsoft.com/office/drawing/2014/main" id="{2FF70146-2455-420C-A13E-9FB81457FEAD}"/>
            </a:ext>
          </a:extLst>
        </xdr:cNvPr>
        <xdr:cNvSpPr/>
      </xdr:nvSpPr>
      <xdr:spPr>
        <a:xfrm>
          <a:off x="918885" y="6140824"/>
          <a:ext cx="612000" cy="720000"/>
        </a:xfrm>
        <a:prstGeom prst="cub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695324</xdr:colOff>
      <xdr:row>34</xdr:row>
      <xdr:rowOff>47625</xdr:rowOff>
    </xdr:from>
    <xdr:to>
      <xdr:col>1</xdr:col>
      <xdr:colOff>1235324</xdr:colOff>
      <xdr:row>37</xdr:row>
      <xdr:rowOff>167550</xdr:rowOff>
    </xdr:to>
    <xdr:sp macro="" textlink="">
      <xdr:nvSpPr>
        <xdr:cNvPr id="3" name="Válec 2">
          <a:extLst>
            <a:ext uri="{FF2B5EF4-FFF2-40B4-BE49-F238E27FC236}">
              <a16:creationId xmlns:a16="http://schemas.microsoft.com/office/drawing/2014/main" id="{6EE391D3-A164-4167-92DF-758A3263BE4B}"/>
            </a:ext>
          </a:extLst>
        </xdr:cNvPr>
        <xdr:cNvSpPr/>
      </xdr:nvSpPr>
      <xdr:spPr>
        <a:xfrm>
          <a:off x="904874" y="7191375"/>
          <a:ext cx="540000" cy="720000"/>
        </a:xfrm>
        <a:prstGeom prst="ca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713962</xdr:colOff>
      <xdr:row>47</xdr:row>
      <xdr:rowOff>12010</xdr:rowOff>
    </xdr:from>
    <xdr:to>
      <xdr:col>1</xdr:col>
      <xdr:colOff>1253962</xdr:colOff>
      <xdr:row>50</xdr:row>
      <xdr:rowOff>131935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BE90B915-E115-45EF-AFCD-5322FD369EA6}"/>
            </a:ext>
          </a:extLst>
        </xdr:cNvPr>
        <xdr:cNvGrpSpPr/>
      </xdr:nvGrpSpPr>
      <xdr:grpSpPr>
        <a:xfrm>
          <a:off x="921027" y="9735793"/>
          <a:ext cx="540000" cy="716272"/>
          <a:chOff x="856171" y="8406981"/>
          <a:chExt cx="540000" cy="723774"/>
        </a:xfrm>
      </xdr:grpSpPr>
      <xdr:sp macro="" textlink="">
        <xdr:nvSpPr>
          <xdr:cNvPr id="17" name="Válec 16">
            <a:extLst>
              <a:ext uri="{FF2B5EF4-FFF2-40B4-BE49-F238E27FC236}">
                <a16:creationId xmlns:a16="http://schemas.microsoft.com/office/drawing/2014/main" id="{485D0E25-7940-4391-B3EE-B4A930E0196E}"/>
              </a:ext>
            </a:extLst>
          </xdr:cNvPr>
          <xdr:cNvSpPr/>
        </xdr:nvSpPr>
        <xdr:spPr>
          <a:xfrm>
            <a:off x="856171" y="8406981"/>
            <a:ext cx="540000" cy="723774"/>
          </a:xfrm>
          <a:prstGeom prst="ca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" name="Ovál 3">
            <a:extLst>
              <a:ext uri="{FF2B5EF4-FFF2-40B4-BE49-F238E27FC236}">
                <a16:creationId xmlns:a16="http://schemas.microsoft.com/office/drawing/2014/main" id="{CAE011BF-62D0-4C54-877A-6A8323701CA5}"/>
              </a:ext>
            </a:extLst>
          </xdr:cNvPr>
          <xdr:cNvSpPr/>
        </xdr:nvSpPr>
        <xdr:spPr>
          <a:xfrm>
            <a:off x="926082" y="8431425"/>
            <a:ext cx="389445" cy="79972"/>
          </a:xfrm>
          <a:prstGeom prst="ellipse">
            <a:avLst/>
          </a:prstGeom>
          <a:ln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1</xdr:col>
      <xdr:colOff>770284</xdr:colOff>
      <xdr:row>52</xdr:row>
      <xdr:rowOff>124240</xdr:rowOff>
    </xdr:from>
    <xdr:to>
      <xdr:col>1</xdr:col>
      <xdr:colOff>1316936</xdr:colOff>
      <xdr:row>55</xdr:row>
      <xdr:rowOff>124240</xdr:rowOff>
    </xdr:to>
    <xdr:sp macro="" textlink="">
      <xdr:nvSpPr>
        <xdr:cNvPr id="10" name="Plaketa 9">
          <a:extLst>
            <a:ext uri="{FF2B5EF4-FFF2-40B4-BE49-F238E27FC236}">
              <a16:creationId xmlns:a16="http://schemas.microsoft.com/office/drawing/2014/main" id="{5233B96E-9C33-49CF-BE50-A15E688467CC}"/>
            </a:ext>
          </a:extLst>
        </xdr:cNvPr>
        <xdr:cNvSpPr/>
      </xdr:nvSpPr>
      <xdr:spPr>
        <a:xfrm>
          <a:off x="977349" y="9450457"/>
          <a:ext cx="546652" cy="596348"/>
        </a:xfrm>
        <a:prstGeom prst="plaque">
          <a:avLst>
            <a:gd name="adj" fmla="val 272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695739</xdr:colOff>
      <xdr:row>39</xdr:row>
      <xdr:rowOff>91109</xdr:rowOff>
    </xdr:from>
    <xdr:to>
      <xdr:col>1</xdr:col>
      <xdr:colOff>1308652</xdr:colOff>
      <xdr:row>42</xdr:row>
      <xdr:rowOff>182219</xdr:rowOff>
    </xdr:to>
    <xdr:sp macro="" textlink="">
      <xdr:nvSpPr>
        <xdr:cNvPr id="11" name="Tvar L 10">
          <a:extLst>
            <a:ext uri="{FF2B5EF4-FFF2-40B4-BE49-F238E27FC236}">
              <a16:creationId xmlns:a16="http://schemas.microsoft.com/office/drawing/2014/main" id="{EE469D91-E81A-43A1-9BB0-4E8DBC29FAFE}"/>
            </a:ext>
          </a:extLst>
        </xdr:cNvPr>
        <xdr:cNvSpPr/>
      </xdr:nvSpPr>
      <xdr:spPr>
        <a:xfrm>
          <a:off x="902804" y="8208066"/>
          <a:ext cx="612913" cy="687457"/>
        </a:xfrm>
        <a:prstGeom prst="corner">
          <a:avLst>
            <a:gd name="adj1" fmla="val 23016"/>
            <a:gd name="adj2" fmla="val 2389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30507-106C-4E0D-A123-4878676B58AE}">
  <sheetPr>
    <pageSetUpPr fitToPage="1"/>
  </sheetPr>
  <dimension ref="A1:H58"/>
  <sheetViews>
    <sheetView showGridLines="0" tabSelected="1" zoomScale="115" zoomScaleNormal="115" workbookViewId="0">
      <selection activeCell="G47" sqref="G47"/>
    </sheetView>
  </sheetViews>
  <sheetFormatPr defaultColWidth="0" defaultRowHeight="15.75" zeroHeight="1" x14ac:dyDescent="0.25"/>
  <cols>
    <col min="1" max="1" width="2.44140625" style="1" customWidth="1"/>
    <col min="2" max="2" width="18" style="1" customWidth="1"/>
    <col min="3" max="3" width="16.77734375" style="1" bestFit="1" customWidth="1"/>
    <col min="4" max="4" width="17.109375" style="1" customWidth="1"/>
    <col min="5" max="5" width="3.44140625" style="1" customWidth="1"/>
    <col min="6" max="6" width="15" style="23" customWidth="1"/>
    <col min="7" max="7" width="16.5546875" style="1" customWidth="1"/>
    <col min="8" max="8" width="2.6640625" style="1" customWidth="1"/>
    <col min="9" max="16384" width="8.88671875" style="1" hidden="1"/>
  </cols>
  <sheetData>
    <row r="1" spans="1:8" ht="24" customHeight="1" x14ac:dyDescent="0.25">
      <c r="D1" s="74" t="s">
        <v>33</v>
      </c>
      <c r="E1" s="74"/>
      <c r="F1" s="74"/>
      <c r="G1" s="74"/>
    </row>
    <row r="2" spans="1:8" ht="24" customHeight="1" x14ac:dyDescent="0.25">
      <c r="D2" s="74"/>
      <c r="E2" s="74"/>
      <c r="F2" s="74"/>
      <c r="G2" s="74"/>
    </row>
    <row r="3" spans="1:8" ht="16.5" customHeight="1" thickBot="1" x14ac:dyDescent="0.3">
      <c r="D3" s="75" t="s">
        <v>46</v>
      </c>
      <c r="E3" s="75"/>
      <c r="F3" s="75"/>
      <c r="G3" s="75"/>
    </row>
    <row r="4" spans="1:8" ht="19.5" thickBot="1" x14ac:dyDescent="0.35">
      <c r="A4" s="48" t="s">
        <v>15</v>
      </c>
      <c r="B4" s="50"/>
      <c r="C4" s="50"/>
      <c r="D4" s="50"/>
      <c r="E4" s="50"/>
      <c r="F4" s="51"/>
      <c r="G4" s="50"/>
      <c r="H4" s="52"/>
    </row>
    <row r="5" spans="1:8" ht="9.75" customHeight="1" thickBot="1" x14ac:dyDescent="0.3"/>
    <row r="6" spans="1:8" ht="32.25" thickBot="1" x14ac:dyDescent="0.3">
      <c r="B6" s="71" t="s">
        <v>44</v>
      </c>
      <c r="C6" s="55" t="s">
        <v>12</v>
      </c>
      <c r="D6" s="56" t="s">
        <v>13</v>
      </c>
    </row>
    <row r="7" spans="1:8" x14ac:dyDescent="0.25">
      <c r="B7" s="57" t="s">
        <v>4</v>
      </c>
      <c r="C7" s="38">
        <v>35</v>
      </c>
      <c r="D7" s="68">
        <v>9</v>
      </c>
      <c r="F7" s="60"/>
    </row>
    <row r="8" spans="1:8" x14ac:dyDescent="0.25">
      <c r="B8" s="58" t="s">
        <v>6</v>
      </c>
      <c r="C8" s="39">
        <v>35</v>
      </c>
      <c r="D8" s="69">
        <v>9</v>
      </c>
    </row>
    <row r="9" spans="1:8" x14ac:dyDescent="0.25">
      <c r="B9" s="58" t="s">
        <v>5</v>
      </c>
      <c r="C9" s="39">
        <v>52</v>
      </c>
      <c r="D9" s="69">
        <v>19</v>
      </c>
      <c r="F9" s="1"/>
    </row>
    <row r="10" spans="1:8" ht="16.5" thickBot="1" x14ac:dyDescent="0.3">
      <c r="B10" s="59" t="s">
        <v>7</v>
      </c>
      <c r="C10" s="40">
        <v>60</v>
      </c>
      <c r="D10" s="70">
        <v>23</v>
      </c>
    </row>
    <row r="11" spans="1:8" x14ac:dyDescent="0.25">
      <c r="B11" s="53" t="s">
        <v>10</v>
      </c>
      <c r="F11" s="1"/>
    </row>
    <row r="12" spans="1:8" x14ac:dyDescent="0.25">
      <c r="B12" s="53"/>
    </row>
    <row r="13" spans="1:8" ht="6" customHeight="1" thickBot="1" x14ac:dyDescent="0.3"/>
    <row r="14" spans="1:8" s="49" customFormat="1" ht="19.5" thickBot="1" x14ac:dyDescent="0.35">
      <c r="A14" s="48" t="s">
        <v>0</v>
      </c>
      <c r="B14" s="45"/>
      <c r="C14" s="45"/>
      <c r="D14" s="45"/>
      <c r="E14" s="45"/>
      <c r="F14" s="46"/>
      <c r="G14" s="45"/>
      <c r="H14" s="47"/>
    </row>
    <row r="15" spans="1:8" x14ac:dyDescent="0.25">
      <c r="B15" s="1" t="s">
        <v>1</v>
      </c>
      <c r="D15" s="1" t="s">
        <v>45</v>
      </c>
    </row>
    <row r="16" spans="1:8" x14ac:dyDescent="0.25">
      <c r="B16" s="1" t="s">
        <v>2</v>
      </c>
      <c r="F16" s="54"/>
    </row>
    <row r="17" spans="1:8" x14ac:dyDescent="0.25">
      <c r="B17" s="1" t="s">
        <v>3</v>
      </c>
      <c r="D17" s="1" t="s">
        <v>36</v>
      </c>
      <c r="F17" s="54"/>
    </row>
    <row r="18" spans="1:8" x14ac:dyDescent="0.25">
      <c r="B18" s="1" t="s">
        <v>34</v>
      </c>
      <c r="D18" s="1" t="s">
        <v>37</v>
      </c>
    </row>
    <row r="19" spans="1:8" ht="8.25" customHeight="1" thickBot="1" x14ac:dyDescent="0.3"/>
    <row r="20" spans="1:8" ht="19.5" thickBot="1" x14ac:dyDescent="0.35">
      <c r="A20" s="48" t="s">
        <v>8</v>
      </c>
      <c r="B20" s="45"/>
      <c r="C20" s="45"/>
      <c r="D20" s="45"/>
      <c r="E20" s="45"/>
      <c r="F20" s="46"/>
      <c r="G20" s="45"/>
      <c r="H20" s="47"/>
    </row>
    <row r="21" spans="1:8" ht="16.5" thickBot="1" x14ac:dyDescent="0.3"/>
    <row r="22" spans="1:8" x14ac:dyDescent="0.25">
      <c r="B22" s="8" t="s">
        <v>9</v>
      </c>
      <c r="C22" s="14" t="s">
        <v>29</v>
      </c>
      <c r="D22" s="66"/>
      <c r="F22" s="33" t="s">
        <v>30</v>
      </c>
      <c r="G22" s="34">
        <f>IFERROR(CEILING(D22/50,1),"zkontrolujte zadání")</f>
        <v>0</v>
      </c>
    </row>
    <row r="23" spans="1:8" x14ac:dyDescent="0.25">
      <c r="B23" s="62"/>
      <c r="C23" s="16"/>
      <c r="D23" s="67"/>
      <c r="F23" s="63"/>
      <c r="G23" s="64"/>
    </row>
    <row r="24" spans="1:8" x14ac:dyDescent="0.25">
      <c r="B24" s="3"/>
      <c r="C24" s="16"/>
      <c r="D24" s="22"/>
      <c r="F24" s="35"/>
      <c r="G24" s="36"/>
    </row>
    <row r="25" spans="1:8" ht="16.5" thickBot="1" x14ac:dyDescent="0.3">
      <c r="B25" s="6"/>
      <c r="C25" s="18" t="s">
        <v>20</v>
      </c>
      <c r="D25" s="19"/>
      <c r="F25" s="37" t="s">
        <v>14</v>
      </c>
      <c r="G25" s="65" t="str">
        <f>IFERROR(IF(D25="","vyberte typ p.ú.",$D$22*IF(D25=B7,C7,IF(D25=B8,C8,IF(D25=B9,C9,IF(B10=D25,C10,"vyberte typ p.ú."))))),"zkontrolujte zadání")</f>
        <v>vyberte typ p.ú.</v>
      </c>
    </row>
    <row r="26" spans="1:8" x14ac:dyDescent="0.25"/>
    <row r="27" spans="1:8" ht="16.5" thickBot="1" x14ac:dyDescent="0.3"/>
    <row r="28" spans="1:8" ht="16.5" thickBot="1" x14ac:dyDescent="0.3">
      <c r="B28" s="8" t="s">
        <v>11</v>
      </c>
      <c r="C28" s="2"/>
      <c r="D28" s="2"/>
      <c r="E28" s="2"/>
      <c r="F28" s="41"/>
      <c r="G28" s="32"/>
    </row>
    <row r="29" spans="1:8" x14ac:dyDescent="0.25">
      <c r="B29" s="10" t="s">
        <v>28</v>
      </c>
      <c r="C29" s="14" t="s">
        <v>16</v>
      </c>
      <c r="D29" s="15"/>
      <c r="E29" s="4"/>
      <c r="F29" s="24" t="s">
        <v>35</v>
      </c>
      <c r="G29" s="25" t="str">
        <f>IFERROR(IF(OR(ISBLANK(D29),ISBLANK(D30),ISBLANK(D31)),"zkontrolujte zadání",2*((D29/100)*(D30/100)+(D31/100)*(D30/100)+(D29/100)*(D31/100))),"zkontrolujte zadání")</f>
        <v>zkontrolujte zadání</v>
      </c>
    </row>
    <row r="30" spans="1:8" x14ac:dyDescent="0.25">
      <c r="B30" s="11"/>
      <c r="C30" s="16" t="s">
        <v>17</v>
      </c>
      <c r="D30" s="17"/>
      <c r="E30" s="4"/>
      <c r="F30" s="26" t="s">
        <v>21</v>
      </c>
      <c r="G30" s="31" t="str">
        <f>IFERROR(IF(D33="","vyberte typ p.ú.",$G$29*IF(D33=B7,D7,IF(D33=B8,D8,IF(D33=B9,D9,IF(B10=D33,D10,"vyberte typ p.ú."))))),"zkontrolujte zadání")</f>
        <v>vyberte typ p.ú.</v>
      </c>
    </row>
    <row r="31" spans="1:8" x14ac:dyDescent="0.25">
      <c r="B31" s="11"/>
      <c r="C31" s="16" t="s">
        <v>18</v>
      </c>
      <c r="D31" s="17"/>
      <c r="E31" s="4"/>
      <c r="F31" s="26"/>
      <c r="G31" s="27"/>
    </row>
    <row r="32" spans="1:8" x14ac:dyDescent="0.25">
      <c r="B32" s="11"/>
      <c r="C32" s="16" t="s">
        <v>19</v>
      </c>
      <c r="D32" s="17"/>
      <c r="E32" s="4"/>
      <c r="F32" s="26"/>
      <c r="G32" s="27"/>
    </row>
    <row r="33" spans="2:7" ht="16.5" thickBot="1" x14ac:dyDescent="0.3">
      <c r="B33" s="12"/>
      <c r="C33" s="18" t="s">
        <v>20</v>
      </c>
      <c r="D33" s="19"/>
      <c r="E33" s="4"/>
      <c r="F33" s="28" t="s">
        <v>14</v>
      </c>
      <c r="G33" s="29" t="str">
        <f>IFERROR(G30*D32,"zkontrolujte zadání")</f>
        <v>zkontrolujte zadání</v>
      </c>
    </row>
    <row r="34" spans="2:7" ht="16.5" thickBot="1" x14ac:dyDescent="0.3">
      <c r="B34" s="3"/>
      <c r="C34" s="4"/>
      <c r="D34" s="4"/>
      <c r="E34" s="4"/>
      <c r="F34" s="42"/>
      <c r="G34" s="5"/>
    </row>
    <row r="35" spans="2:7" x14ac:dyDescent="0.25">
      <c r="B35" s="10" t="s">
        <v>27</v>
      </c>
      <c r="C35" s="14" t="s">
        <v>23</v>
      </c>
      <c r="D35" s="15"/>
      <c r="E35" s="4"/>
      <c r="F35" s="24" t="s">
        <v>35</v>
      </c>
      <c r="G35" s="25" t="str">
        <f>IFERROR(IF(OR(ISBLANK(D35),ISBLANK(D36)),"zkontrolujte zadání",2*(PI()*(($D$36/200)^2))+2*PI()*($D$36/200)*(D35/100)),"zkontrolujte zadání")</f>
        <v>zkontrolujte zadání</v>
      </c>
    </row>
    <row r="36" spans="2:7" x14ac:dyDescent="0.25">
      <c r="B36" s="11"/>
      <c r="C36" s="16" t="s">
        <v>22</v>
      </c>
      <c r="D36" s="17"/>
      <c r="E36" s="4"/>
      <c r="F36" s="26" t="s">
        <v>21</v>
      </c>
      <c r="G36" s="30" t="str">
        <f>IFERROR(IF(D38="","vyberte typ p.ú.",$G$35*IF(D38=B7,D7,IF(D38=B8,D8,IF(D38=B9,D9,IF(B10=D38,D10,"vyberte typ p.ú."))))),"zkontrolujte zadání")</f>
        <v>vyberte typ p.ú.</v>
      </c>
    </row>
    <row r="37" spans="2:7" x14ac:dyDescent="0.25">
      <c r="B37" s="11"/>
      <c r="C37" s="16" t="s">
        <v>19</v>
      </c>
      <c r="D37" s="17"/>
      <c r="E37" s="4"/>
      <c r="F37" s="26"/>
      <c r="G37" s="27"/>
    </row>
    <row r="38" spans="2:7" ht="16.5" thickBot="1" x14ac:dyDescent="0.3">
      <c r="B38" s="12"/>
      <c r="C38" s="18" t="s">
        <v>20</v>
      </c>
      <c r="D38" s="20"/>
      <c r="E38" s="4"/>
      <c r="F38" s="28" t="s">
        <v>14</v>
      </c>
      <c r="G38" s="29" t="str">
        <f>IFERROR(G36*D37,"zkontrolujte zadání")</f>
        <v>zkontrolujte zadání</v>
      </c>
    </row>
    <row r="39" spans="2:7" ht="16.5" thickBot="1" x14ac:dyDescent="0.3">
      <c r="B39" s="3"/>
      <c r="C39" s="4"/>
      <c r="D39" s="4"/>
      <c r="E39" s="4"/>
      <c r="F39" s="42"/>
      <c r="G39" s="9"/>
    </row>
    <row r="40" spans="2:7" x14ac:dyDescent="0.25">
      <c r="B40" s="10" t="s">
        <v>42</v>
      </c>
      <c r="C40" s="14" t="s">
        <v>38</v>
      </c>
      <c r="D40" s="21"/>
      <c r="E40" s="4"/>
      <c r="F40" s="24" t="s">
        <v>35</v>
      </c>
      <c r="G40" s="25" t="str">
        <f>IFERROR(IF(OR(ISBLANK(D40),ISBLANK(D41),ISBLANK(D42),ISBLANK(D43)),"zkontrolujte zadání",(2*(D40*D43+D41*D43))/10000),"zkontrolujte zadání")</f>
        <v>zkontrolujte zadání</v>
      </c>
    </row>
    <row r="41" spans="2:7" x14ac:dyDescent="0.25">
      <c r="B41" s="11"/>
      <c r="C41" s="16" t="s">
        <v>39</v>
      </c>
      <c r="D41" s="22"/>
      <c r="E41" s="4"/>
      <c r="F41" s="26" t="s">
        <v>21</v>
      </c>
      <c r="G41" s="30" t="str">
        <f>IFERROR(IF(D45="","vyberte typ p.ú.",$G$40*IF(D45=B7,D7,IF(D45=B8,D8,IF(D45=B9,D9,IF(B10=D45,D10,"vyberte typ p.ú."))))),"zkontrolujte zadání")</f>
        <v>vyberte typ p.ú.</v>
      </c>
    </row>
    <row r="42" spans="2:7" x14ac:dyDescent="0.25">
      <c r="B42" s="11"/>
      <c r="C42" s="16" t="s">
        <v>40</v>
      </c>
      <c r="D42" s="22"/>
      <c r="E42" s="4"/>
      <c r="F42" s="26"/>
      <c r="G42" s="27"/>
    </row>
    <row r="43" spans="2:7" x14ac:dyDescent="0.25">
      <c r="B43" s="11"/>
      <c r="C43" s="16" t="s">
        <v>41</v>
      </c>
      <c r="D43" s="22"/>
      <c r="E43" s="4"/>
      <c r="F43" s="26"/>
      <c r="G43" s="27"/>
    </row>
    <row r="44" spans="2:7" x14ac:dyDescent="0.25">
      <c r="B44" s="72" t="s">
        <v>43</v>
      </c>
      <c r="C44" s="16" t="s">
        <v>19</v>
      </c>
      <c r="D44" s="22"/>
      <c r="E44" s="4"/>
      <c r="F44" s="26"/>
      <c r="G44" s="27"/>
    </row>
    <row r="45" spans="2:7" ht="16.5" thickBot="1" x14ac:dyDescent="0.3">
      <c r="B45" s="73"/>
      <c r="C45" s="18" t="s">
        <v>20</v>
      </c>
      <c r="D45" s="20"/>
      <c r="E45" s="4"/>
      <c r="F45" s="28" t="s">
        <v>14</v>
      </c>
      <c r="G45" s="29" t="str">
        <f>IFERROR(G41*D44,"zkontrolujte zadání")</f>
        <v>zkontrolujte zadání</v>
      </c>
    </row>
    <row r="46" spans="2:7" ht="16.5" thickBot="1" x14ac:dyDescent="0.3">
      <c r="B46" s="3"/>
      <c r="C46" s="4"/>
      <c r="D46" s="4"/>
      <c r="E46" s="4"/>
      <c r="F46" s="42"/>
      <c r="G46" s="9"/>
    </row>
    <row r="47" spans="2:7" x14ac:dyDescent="0.25">
      <c r="B47" s="10" t="s">
        <v>26</v>
      </c>
      <c r="C47" s="14" t="s">
        <v>23</v>
      </c>
      <c r="D47" s="21"/>
      <c r="E47" s="4"/>
      <c r="F47" s="24" t="s">
        <v>35</v>
      </c>
      <c r="G47" s="25" t="str">
        <f>IFERROR(IF(OR(ISBLANK(D47),ISBLANK(D48),ISBLANK(D49)),"zkontrolujte zadání",2*((PI()*(($D$48/200)^2))-(PI()*(($D$49/200)^2)))+(2*PI()*($D$48/200)*(D47/100))+(2*PI()*($D$49/200)*(D47/100))),"zkontrolujte zadání")</f>
        <v>zkontrolujte zadání</v>
      </c>
    </row>
    <row r="48" spans="2:7" x14ac:dyDescent="0.25">
      <c r="B48" s="11"/>
      <c r="C48" s="16" t="s">
        <v>24</v>
      </c>
      <c r="D48" s="22"/>
      <c r="E48" s="4"/>
      <c r="F48" s="26" t="s">
        <v>21</v>
      </c>
      <c r="G48" s="30" t="str">
        <f>IFERROR(IF(D51="","vyberte typ p.ú.",$G$47*IF(D51=B7,D7,IF(D51=B8,D8,IF(D51=B9,D9,IF(B10=D51,D10,"vyberte typ p.ú."))))),"zkontrolujte zadání")</f>
        <v>vyberte typ p.ú.</v>
      </c>
    </row>
    <row r="49" spans="2:7" x14ac:dyDescent="0.25">
      <c r="B49" s="11"/>
      <c r="C49" s="16" t="s">
        <v>25</v>
      </c>
      <c r="D49" s="22"/>
      <c r="E49" s="4"/>
      <c r="F49" s="26"/>
      <c r="G49" s="27"/>
    </row>
    <row r="50" spans="2:7" x14ac:dyDescent="0.25">
      <c r="B50" s="11"/>
      <c r="C50" s="16" t="s">
        <v>19</v>
      </c>
      <c r="D50" s="22"/>
      <c r="E50" s="4"/>
      <c r="F50" s="26"/>
      <c r="G50" s="27"/>
    </row>
    <row r="51" spans="2:7" ht="16.5" thickBot="1" x14ac:dyDescent="0.3">
      <c r="B51" s="12"/>
      <c r="C51" s="18" t="s">
        <v>20</v>
      </c>
      <c r="D51" s="20"/>
      <c r="E51" s="4"/>
      <c r="F51" s="28" t="s">
        <v>14</v>
      </c>
      <c r="G51" s="29" t="str">
        <f>IFERROR(G48*D50,"zkontrolujte zadání")</f>
        <v>zkontrolujte zadání</v>
      </c>
    </row>
    <row r="52" spans="2:7" ht="16.5" thickBot="1" x14ac:dyDescent="0.3">
      <c r="B52" s="3"/>
      <c r="C52" s="4"/>
      <c r="D52" s="4"/>
      <c r="E52" s="4"/>
      <c r="F52" s="42"/>
      <c r="G52" s="5"/>
    </row>
    <row r="53" spans="2:7" x14ac:dyDescent="0.25">
      <c r="B53" s="10" t="s">
        <v>31</v>
      </c>
      <c r="C53" s="14" t="s">
        <v>32</v>
      </c>
      <c r="D53" s="21"/>
      <c r="E53" s="13"/>
      <c r="F53" s="24" t="s">
        <v>21</v>
      </c>
      <c r="G53" s="61" t="str">
        <f>IFERROR(IF(D56="","vyberte typ p.ú.",($D$53/10000)*IF(D56=B7,D7,IF(D56=B8,D8,IF(D56=B9,D9,IF(B10=D56,D10,"vyberte typ p.ú."))))),"zkontrolujte zadání")</f>
        <v>vyberte typ p.ú.</v>
      </c>
    </row>
    <row r="54" spans="2:7" x14ac:dyDescent="0.25">
      <c r="B54" s="11"/>
      <c r="C54" s="16"/>
      <c r="D54" s="22"/>
      <c r="E54" s="4"/>
      <c r="F54" s="26"/>
      <c r="G54" s="27"/>
    </row>
    <row r="55" spans="2:7" x14ac:dyDescent="0.25">
      <c r="B55" s="11"/>
      <c r="C55" s="16" t="s">
        <v>19</v>
      </c>
      <c r="D55" s="22"/>
      <c r="E55" s="4"/>
      <c r="F55" s="26"/>
      <c r="G55" s="27"/>
    </row>
    <row r="56" spans="2:7" ht="16.5" thickBot="1" x14ac:dyDescent="0.3">
      <c r="B56" s="12"/>
      <c r="C56" s="18" t="s">
        <v>20</v>
      </c>
      <c r="D56" s="20"/>
      <c r="E56" s="4"/>
      <c r="F56" s="28" t="s">
        <v>14</v>
      </c>
      <c r="G56" s="29" t="str">
        <f>IFERROR(G53*D55,"zkontrolujte zadání")</f>
        <v>zkontrolujte zadání</v>
      </c>
    </row>
    <row r="57" spans="2:7" ht="16.5" thickBot="1" x14ac:dyDescent="0.3">
      <c r="B57" s="6"/>
      <c r="C57" s="7"/>
      <c r="D57" s="7"/>
      <c r="E57" s="7"/>
      <c r="F57" s="43"/>
      <c r="G57" s="44"/>
    </row>
    <row r="58" spans="2:7" x14ac:dyDescent="0.25"/>
  </sheetData>
  <sheetProtection algorithmName="SHA-512" hashValue="LJg0A02tTlys9iTHh67eOI3D9sscgAV8WLachkqTNfZe5899aKWmEXplHjzrMkhLOGazGV48ICkf5IdbldqUog==" saltValue="joJ2GLIBnxJmUe5V2dKd8g==" spinCount="100000" sheet="1" objects="1" scenarios="1"/>
  <mergeCells count="3">
    <mergeCell ref="B44:B45"/>
    <mergeCell ref="D1:G2"/>
    <mergeCell ref="D3:G3"/>
  </mergeCells>
  <dataValidations count="4">
    <dataValidation type="list" allowBlank="1" showInputMessage="1" showErrorMessage="1" sqref="D33:E33 D38:E38 D51:E51 D25 D56 D45:E45" xr:uid="{82856812-73E6-4AB8-B626-5948BF545AD8}">
      <formula1>$B$7:$B$10</formula1>
    </dataValidation>
    <dataValidation type="decimal" allowBlank="1" showInputMessage="1" showErrorMessage="1" sqref="D47:E48 D40:E41" xr:uid="{6C3E1D36-0D69-4DE0-A327-998DDA984C5D}">
      <formula1>0</formula1>
      <formula2>2000</formula2>
    </dataValidation>
    <dataValidation type="decimal" operator="lessThan" allowBlank="1" showInputMessage="1" showErrorMessage="1" sqref="D49:E49 E42:E43 D42" xr:uid="{37F2A92A-7C9F-4356-840B-2D7442CA48CE}">
      <formula1>D41</formula1>
    </dataValidation>
    <dataValidation operator="lessThan" allowBlank="1" showInputMessage="1" showErrorMessage="1" sqref="D43" xr:uid="{9BE10001-4D73-47E4-8653-45BB5FF57B23}"/>
  </dataValidations>
  <printOptions horizontalCentered="1" verticalCentered="1"/>
  <pageMargins left="0.23622047244094491" right="0.23622047244094491" top="0.19685039370078741" bottom="0.19685039370078741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Galvanovna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Nepraš Jiří</dc:creator>
  <cp:lastModifiedBy>Ing. Nepraš Jiří</cp:lastModifiedBy>
  <cp:lastPrinted>2021-12-07T05:22:19Z</cp:lastPrinted>
  <dcterms:created xsi:type="dcterms:W3CDTF">2021-12-06T06:56:08Z</dcterms:created>
  <dcterms:modified xsi:type="dcterms:W3CDTF">2022-11-21T09:59:59Z</dcterms:modified>
</cp:coreProperties>
</file>